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39" sheetId="1" r:id="rId1"/>
  </sheets>
  <definedNames/>
  <calcPr fullCalcOnLoad="1"/>
</workbook>
</file>

<file path=xl/sharedStrings.xml><?xml version="1.0" encoding="utf-8"?>
<sst xmlns="http://schemas.openxmlformats.org/spreadsheetml/2006/main" count="270" uniqueCount="160">
  <si>
    <t xml:space="preserve">  Фінансовий звіт про використання коштів загального фонду  згідно</t>
  </si>
  <si>
    <t>дошкільному навчальному закладу №39 "Щасливе дитинство"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</si>
  <si>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</si>
  <si>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</si>
  <si>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</si>
  <si>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</si>
  <si>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</si>
  <si>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</si>
  <si>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</si>
  <si>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</si>
  <si>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</si>
  <si>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</si>
  <si>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</si>
  <si>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</si>
  <si>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</si>
  <si>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</si>
  <si>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</si>
  <si>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</si>
  <si>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</si>
  <si>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</si>
  <si>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</si>
  <si>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</si>
  <si>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</si>
  <si>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</si>
  <si>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</si>
  <si>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</si>
  <si>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</si>
  <si>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</si>
  <si>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</si>
  <si>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</si>
  <si>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</si>
  <si>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</si>
  <si>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</si>
  <si>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</si>
  <si>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</si>
  <si>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</si>
  <si>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</si>
  <si>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</si>
  <si>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</si>
  <si>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</si>
  <si>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</si>
  <si>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</si>
  <si>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</si>
  <si>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</si>
  <si>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</si>
  <si>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</si>
  <si>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</si>
  <si>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</si>
  <si>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</si>
  <si>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</si>
  <si>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</si>
  <si>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</si>
  <si>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</si>
  <si>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</si>
  <si>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</si>
  <si>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</si>
  <si>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</si>
  <si>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</si>
  <si>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</si>
  <si>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</si>
  <si>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</si>
  <si>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</si>
  <si>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</si>
  <si>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</si>
  <si>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</si>
  <si>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</si>
  <si>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</si>
  <si>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</si>
  <si>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</si>
  <si>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</si>
  <si>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</si>
  <si>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</si>
  <si>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</si>
  <si>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</si>
  <si>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</si>
  <si>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</si>
  <si>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</si>
  <si>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</si>
  <si>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</si>
  <si>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</si>
  <si>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</si>
  <si>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</si>
  <si>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</si>
  <si>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</si>
  <si>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</si>
  <si>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</si>
  <si>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</si>
  <si>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</si>
  <si>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</si>
  <si>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</si>
  <si>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</si>
  <si>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</si>
  <si>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</si>
  <si>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        Реконструкція та реставрація інших об'єктів(рек.будівлі)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</si>
  <si>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</si>
  <si>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</si>
  <si>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</si>
  <si>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</si>
  <si>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</si>
  <si>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</si>
  <si>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</si>
  <si>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</si>
  <si>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</si>
  <si>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</si>
  <si>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</si>
  <si>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</si>
  <si>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</si>
  <si>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</si>
  <si>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</si>
  <si>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</si>
  <si>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</si>
  <si>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</si>
  <si>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</si>
  <si>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</si>
  <si>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</si>
  <si>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</si>
  <si>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</si>
  <si>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</si>
  <si>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</si>
  <si>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</si>
  <si>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</si>
  <si>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</si>
  <si>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</si>
  <si>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</si>
  <si>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</si>
  <si>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</si>
  <si>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</si>
  <si>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</si>
  <si>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</si>
  <si>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</si>
  <si>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</si>
  <si>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</si>
  <si>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</si>
  <si>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</si>
  <si>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</si>
  <si>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</si>
  <si>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</si>
  <si>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</si>
  <si>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</si>
  <si>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</si>
  <si>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</si>
  <si>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</si>
  <si>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Господарчі товари</t>
  </si>
  <si>
    <t>Меблі різні</t>
  </si>
  <si>
    <t>кошторисних призначень на 2022 рік по</t>
  </si>
  <si>
    <t>профінансовано та використано за 9 місяців 2022 року</t>
  </si>
  <si>
    <t>профінансовано та використано за 2022 рік</t>
  </si>
  <si>
    <t xml:space="preserve">Фінансовий звіт про використання інших коштів спеціального фонду (бюджет розвитку)згідно кошторисних призначень  за 2022 рік </t>
  </si>
  <si>
    <t xml:space="preserve"> профінансовано та використано за 2022 рік</t>
  </si>
  <si>
    <t xml:space="preserve"> використано за 9 місяців 2022 року</t>
  </si>
  <si>
    <t xml:space="preserve"> використано за 2022рік</t>
  </si>
  <si>
    <t xml:space="preserve">                                                                                         Фінансовий звіт про надходження   благодійної допомоги в натуральній формі  2022 року </t>
  </si>
  <si>
    <t>надійшло за 9 місяців 2022 року</t>
  </si>
  <si>
    <t>Іграшки</t>
  </si>
  <si>
    <t>Канцелярські товари</t>
  </si>
  <si>
    <t>Ранці</t>
  </si>
  <si>
    <t xml:space="preserve">                             Фінансовий звіт про надходження  та використання благодійних внесків за 2022 рік</t>
  </si>
  <si>
    <t>Залишок на 01.01.2022р.</t>
  </si>
  <si>
    <t>залишок на 01.11.22</t>
  </si>
  <si>
    <t>залишок на 01.01.23р.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</si>
</sst>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24" borderId="0" applyNumberFormat="0" applyBorder="0" applyAlignment="0" applyProtection="0"/>
    <xf numFmtId="0" fontId="0" fillId="25" borderId="0" applyNumberFormat="0" applyBorder="0" applyAlignment="0" applyProtection="0"/>
    <xf numFmtId="0" fontId="22" fillId="26" borderId="0" applyNumberFormat="0" applyBorder="0" applyAlignment="0" applyProtection="0"/>
    <xf numFmtId="0" fontId="0" fillId="17" borderId="0" applyNumberFormat="0" applyBorder="0" applyAlignment="0" applyProtection="0"/>
    <xf numFmtId="0" fontId="22" fillId="27" borderId="0" applyNumberFormat="0" applyBorder="0" applyAlignment="0" applyProtection="0"/>
    <xf numFmtId="0" fontId="0" fillId="19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  <xf numFmtId="0" fontId="0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0" applyNumberFormat="0" applyBorder="0" applyAlignment="0" applyProtection="0"/>
    <xf numFmtId="0" fontId="22" fillId="36" borderId="0" applyNumberFormat="0" applyBorder="0" applyAlignment="0" applyProtection="0"/>
    <xf numFmtId="0" fontId="0" fillId="37" borderId="0" applyNumberFormat="0" applyBorder="0" applyAlignment="0" applyProtection="0"/>
    <xf numFmtId="0" fontId="22" fillId="38" borderId="0" applyNumberFormat="0" applyBorder="0" applyAlignment="0" applyProtection="0"/>
    <xf numFmtId="0" fontId="0" fillId="39" borderId="0" applyNumberFormat="0" applyBorder="0" applyAlignment="0" applyProtection="0"/>
    <xf numFmtId="0" fontId="22" fillId="40" borderId="0" applyNumberFormat="0" applyBorder="0" applyAlignment="0" applyProtection="0"/>
    <xf numFmtId="0" fontId="0" fillId="29" borderId="0" applyNumberFormat="0" applyBorder="0" applyAlignment="0" applyProtection="0"/>
    <xf numFmtId="0" fontId="22" fillId="41" borderId="0" applyNumberFormat="0" applyBorder="0" applyAlignment="0" applyProtection="0"/>
    <xf numFmtId="0" fontId="0" fillId="31" borderId="0" applyNumberFormat="0" applyBorder="0" applyAlignment="0" applyProtection="0"/>
    <xf numFmtId="0" fontId="22" fillId="42" borderId="0" applyNumberFormat="0" applyBorder="0" applyAlignment="0" applyProtection="0"/>
    <xf numFmtId="0" fontId="0" fillId="43" borderId="0" applyNumberFormat="0" applyBorder="0" applyAlignment="0" applyProtection="0"/>
    <xf numFmtId="0" fontId="23" fillId="44" borderId="1" applyNumberFormat="0" applyAlignment="0" applyProtection="0"/>
    <xf numFmtId="0" fontId="1" fillId="13" borderId="2" applyNumberFormat="0" applyAlignment="0" applyProtection="0"/>
    <xf numFmtId="0" fontId="24" fillId="45" borderId="3" applyNumberFormat="0" applyAlignment="0" applyProtection="0"/>
    <xf numFmtId="0" fontId="1" fillId="46" borderId="4" applyNumberFormat="0" applyAlignment="0" applyProtection="0"/>
    <xf numFmtId="0" fontId="25" fillId="45" borderId="1" applyNumberFormat="0" applyAlignment="0" applyProtection="0"/>
    <xf numFmtId="0" fontId="1" fillId="4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1" fillId="0" borderId="6" applyNumberFormat="0" applyFill="0" applyAlignment="0" applyProtection="0"/>
    <xf numFmtId="0" fontId="27" fillId="0" borderId="7" applyNumberFormat="0" applyFill="0" applyAlignment="0" applyProtection="0"/>
    <xf numFmtId="0" fontId="1" fillId="0" borderId="8" applyNumberFormat="0" applyFill="0" applyAlignment="0" applyProtection="0"/>
    <xf numFmtId="0" fontId="28" fillId="0" borderId="9" applyNumberFormat="0" applyFill="0" applyAlignment="0" applyProtection="0"/>
    <xf numFmtId="0" fontId="1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6" fillId="0" borderId="12" applyNumberFormat="0" applyFill="0" applyAlignment="0" applyProtection="0"/>
    <xf numFmtId="0" fontId="30" fillId="47" borderId="13" applyNumberFormat="0" applyAlignment="0" applyProtection="0"/>
    <xf numFmtId="0" fontId="1" fillId="48" borderId="14" applyNumberFormat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51" borderId="0" applyNumberFormat="0" applyBorder="0" applyAlignment="0" applyProtection="0"/>
    <xf numFmtId="0" fontId="0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7" fillId="53" borderId="16" applyNumberFormat="0" applyFont="0" applyAlignment="0" applyProtection="0"/>
    <xf numFmtId="9" fontId="0" fillId="0" borderId="0" applyFont="0" applyFill="0" applyBorder="0" applyAlignment="0" applyProtection="0"/>
    <xf numFmtId="0" fontId="35" fillId="0" borderId="17" applyNumberFormat="0" applyFill="0" applyAlignment="0" applyProtection="0"/>
    <xf numFmtId="0" fontId="0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54" borderId="0" applyNumberFormat="0" applyBorder="0" applyAlignment="0" applyProtection="0"/>
    <xf numFmtId="0" fontId="0" fillId="7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2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4" fontId="4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55" borderId="24" xfId="0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0" xfId="0" applyNumberFormat="1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0" fillId="0" borderId="24" xfId="0" applyNumberFormat="1" applyFont="1" applyBorder="1" applyAlignment="1">
      <alignment horizontal="center" vertical="top" wrapText="1"/>
    </xf>
    <xf numFmtId="2" fontId="5" fillId="0" borderId="24" xfId="0" applyNumberFormat="1" applyFont="1" applyBorder="1" applyAlignment="1">
      <alignment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8" fillId="0" borderId="27" xfId="0" applyFont="1" applyBorder="1" applyAlignment="1">
      <alignment horizontal="center" vertical="top" wrapText="1"/>
    </xf>
    <xf numFmtId="0" fontId="38" fillId="0" borderId="29" xfId="0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9" fillId="0" borderId="0" xfId="0" applyFont="1" applyAlignment="1">
      <alignment horizontal="justify"/>
    </xf>
    <xf numFmtId="0" fontId="29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O91" sqref="O91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7.140625" style="2" customWidth="1"/>
    <col min="4" max="4" width="13.7109375" style="2" hidden="1" customWidth="1"/>
    <col min="5" max="5" width="12.00390625" style="2" hidden="1" customWidth="1"/>
    <col min="6" max="6" width="11.28125" style="2" hidden="1" customWidth="1"/>
    <col min="7" max="7" width="11.00390625" style="2" hidden="1" customWidth="1"/>
    <col min="8" max="8" width="12.00390625" style="2" hidden="1" customWidth="1"/>
    <col min="9" max="9" width="12.8515625" style="2" hidden="1" customWidth="1"/>
    <col min="10" max="10" width="14.140625" style="2" hidden="1" customWidth="1"/>
    <col min="11" max="11" width="16.7109375" style="2" hidden="1" customWidth="1"/>
    <col min="12" max="12" width="17.00390625" style="2" customWidth="1"/>
    <col min="13" max="13" width="17.421875" style="2" customWidth="1"/>
    <col min="14" max="14" width="18.42187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"/>
      <c r="R1" s="1"/>
      <c r="S1" s="1"/>
    </row>
    <row r="2" spans="2:19" ht="15">
      <c r="B2" s="85" t="s">
        <v>144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1"/>
      <c r="R2" s="1"/>
      <c r="S2" s="1"/>
    </row>
    <row r="3" spans="2:19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98" t="s">
        <v>4</v>
      </c>
      <c r="E5" s="93" t="s">
        <v>5</v>
      </c>
      <c r="F5" s="93" t="s">
        <v>6</v>
      </c>
      <c r="G5" s="93" t="s">
        <v>7</v>
      </c>
      <c r="H5" s="93" t="s">
        <v>8</v>
      </c>
      <c r="I5" s="93" t="s">
        <v>9</v>
      </c>
      <c r="J5" s="93" t="s">
        <v>10</v>
      </c>
      <c r="K5" s="93" t="s">
        <v>11</v>
      </c>
      <c r="L5" s="93" t="s">
        <v>145</v>
      </c>
      <c r="M5" s="93" t="s">
        <v>12</v>
      </c>
      <c r="N5" s="93" t="s">
        <v>13</v>
      </c>
      <c r="O5" s="93" t="s">
        <v>14</v>
      </c>
      <c r="P5" s="95" t="s">
        <v>146</v>
      </c>
    </row>
    <row r="6" spans="2:16" ht="16.5" thickBot="1" thickTop="1">
      <c r="B6" s="5">
        <v>1</v>
      </c>
      <c r="C6" s="6">
        <v>2</v>
      </c>
      <c r="D6" s="99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6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5474497.27</v>
      </c>
      <c r="M8" s="12">
        <f t="shared" si="0"/>
        <v>777348.7</v>
      </c>
      <c r="N8" s="12">
        <f t="shared" si="0"/>
        <v>649893.08</v>
      </c>
      <c r="O8" s="12">
        <f>O9+O14+O42</f>
        <v>1322116.47</v>
      </c>
      <c r="P8" s="12">
        <f>D8+E8+F8+G8+H8+I8+J8+K8+L8+M8+N8+O8</f>
        <v>8223855.52</v>
      </c>
    </row>
    <row r="9" spans="2:16" ht="28.5" customHeight="1">
      <c r="B9" s="13" t="s">
        <v>18</v>
      </c>
      <c r="C9" s="10">
        <v>2100</v>
      </c>
      <c r="D9" s="14">
        <f>D10</f>
        <v>0</v>
      </c>
      <c r="E9" s="14">
        <f>E10</f>
        <v>0</v>
      </c>
      <c r="F9" s="14">
        <f>F10</f>
        <v>0</v>
      </c>
      <c r="G9" s="14">
        <f>G10</f>
        <v>0</v>
      </c>
      <c r="H9" s="14">
        <f aca="true" t="shared" si="1" ref="H9:O9">H10</f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4340995.5</v>
      </c>
      <c r="M9" s="14">
        <f t="shared" si="1"/>
        <v>595852.49</v>
      </c>
      <c r="N9" s="14">
        <f t="shared" si="1"/>
        <v>592950.85</v>
      </c>
      <c r="O9" s="14">
        <f t="shared" si="1"/>
        <v>541537.1</v>
      </c>
      <c r="P9" s="12">
        <f aca="true" t="shared" si="2" ref="P9:P42">D9+E9+F9+G9+H9+I9+J9+K9+L9+M9+N9+O9</f>
        <v>6071335.9399999995</v>
      </c>
    </row>
    <row r="10" spans="2:16" ht="15" customHeight="1">
      <c r="B10" s="13" t="s">
        <v>19</v>
      </c>
      <c r="C10" s="11">
        <v>2110</v>
      </c>
      <c r="D10" s="14">
        <f>D11+D13</f>
        <v>0</v>
      </c>
      <c r="E10" s="14">
        <f>E11+E13</f>
        <v>0</v>
      </c>
      <c r="F10" s="14">
        <f>F11+F13</f>
        <v>0</v>
      </c>
      <c r="G10" s="14">
        <f>G11+G13</f>
        <v>0</v>
      </c>
      <c r="H10" s="14">
        <f aca="true" t="shared" si="3" ref="H10:O10">H11+H13</f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4340995.5</v>
      </c>
      <c r="M10" s="14">
        <f t="shared" si="3"/>
        <v>595852.49</v>
      </c>
      <c r="N10" s="14">
        <f t="shared" si="3"/>
        <v>592950.85</v>
      </c>
      <c r="O10" s="14">
        <f t="shared" si="3"/>
        <v>541537.1</v>
      </c>
      <c r="P10" s="12">
        <f t="shared" si="2"/>
        <v>6071335.9399999995</v>
      </c>
    </row>
    <row r="11" spans="2:16" ht="18" customHeight="1">
      <c r="B11" s="13" t="s">
        <v>20</v>
      </c>
      <c r="C11" s="11">
        <v>2111</v>
      </c>
      <c r="D11" s="14"/>
      <c r="E11" s="14"/>
      <c r="F11" s="14"/>
      <c r="G11" s="14"/>
      <c r="H11" s="14"/>
      <c r="I11" s="14"/>
      <c r="J11" s="14"/>
      <c r="K11" s="14"/>
      <c r="L11" s="14">
        <v>3573187.91</v>
      </c>
      <c r="M11" s="14">
        <v>490319.91</v>
      </c>
      <c r="N11" s="14">
        <v>490163.85</v>
      </c>
      <c r="O11" s="14">
        <v>447788.54</v>
      </c>
      <c r="P11" s="12">
        <f t="shared" si="2"/>
        <v>5001460.21</v>
      </c>
    </row>
    <row r="12" spans="2:16" ht="16.5" customHeight="1">
      <c r="B12" s="13" t="s">
        <v>21</v>
      </c>
      <c r="C12" s="11">
        <v>2112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4"/>
      <c r="E13" s="14"/>
      <c r="F13" s="14"/>
      <c r="G13" s="14"/>
      <c r="H13" s="14"/>
      <c r="I13" s="14"/>
      <c r="J13" s="14"/>
      <c r="K13" s="14"/>
      <c r="L13" s="14">
        <v>767807.59</v>
      </c>
      <c r="M13" s="14">
        <v>105532.58</v>
      </c>
      <c r="N13" s="14">
        <v>102787</v>
      </c>
      <c r="O13" s="14">
        <v>93748.56</v>
      </c>
      <c r="P13" s="12">
        <f t="shared" si="2"/>
        <v>1069875.73</v>
      </c>
      <c r="R13" s="15"/>
    </row>
    <row r="14" spans="2:16" ht="28.5" customHeight="1">
      <c r="B14" s="16" t="s">
        <v>23</v>
      </c>
      <c r="C14" s="11">
        <v>2200</v>
      </c>
      <c r="D14" s="14">
        <f>D15++D16+D17+D18+D19+D20+D20+D21+D28</f>
        <v>0</v>
      </c>
      <c r="E14" s="14">
        <f>E15++E16+E17+E18+E19+E20+E20+E21+E28</f>
        <v>0</v>
      </c>
      <c r="F14" s="14">
        <f>F15++F16+F17+F18+F19+F20+F20+F21+F28</f>
        <v>0</v>
      </c>
      <c r="G14" s="14">
        <f>G15++G16+G17+G18+G19+G20+G20+G21+G28</f>
        <v>0</v>
      </c>
      <c r="H14" s="14">
        <f aca="true" t="shared" si="4" ref="H14:O14">H15++H16+H17+H18+H19+H20+H20+H21+H28</f>
        <v>0</v>
      </c>
      <c r="I14" s="14">
        <f t="shared" si="4"/>
        <v>0</v>
      </c>
      <c r="J14" s="14">
        <f t="shared" si="4"/>
        <v>0</v>
      </c>
      <c r="K14" s="14">
        <f t="shared" si="4"/>
        <v>0</v>
      </c>
      <c r="L14" s="14">
        <f t="shared" si="4"/>
        <v>1132005.77</v>
      </c>
      <c r="M14" s="14">
        <f t="shared" si="4"/>
        <v>181496.21000000002</v>
      </c>
      <c r="N14" s="14">
        <f t="shared" si="4"/>
        <v>56902.23</v>
      </c>
      <c r="O14" s="14">
        <f t="shared" si="4"/>
        <v>770642.1100000001</v>
      </c>
      <c r="P14" s="12">
        <f t="shared" si="2"/>
        <v>2141046.3200000003</v>
      </c>
    </row>
    <row r="15" spans="2:16" ht="28.5" customHeight="1">
      <c r="B15" s="17" t="s">
        <v>24</v>
      </c>
      <c r="C15" s="11">
        <v>2210</v>
      </c>
      <c r="D15" s="14"/>
      <c r="E15" s="14"/>
      <c r="F15" s="14"/>
      <c r="G15" s="14"/>
      <c r="H15" s="14"/>
      <c r="I15" s="14"/>
      <c r="J15" s="14"/>
      <c r="K15" s="14"/>
      <c r="L15" s="14">
        <v>22164.48</v>
      </c>
      <c r="M15" s="14">
        <v>492</v>
      </c>
      <c r="N15" s="14"/>
      <c r="O15" s="14"/>
      <c r="P15" s="12">
        <f t="shared" si="2"/>
        <v>22656.48</v>
      </c>
    </row>
    <row r="16" spans="2:16" ht="20.25" customHeight="1">
      <c r="B16" s="17" t="s">
        <v>25</v>
      </c>
      <c r="C16" s="11">
        <v>2220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621.4</v>
      </c>
      <c r="P16" s="12">
        <f t="shared" si="2"/>
        <v>621.4</v>
      </c>
    </row>
    <row r="17" spans="2:16" ht="19.5" customHeight="1">
      <c r="B17" s="17" t="s">
        <v>26</v>
      </c>
      <c r="C17" s="11">
        <v>2230</v>
      </c>
      <c r="D17" s="14"/>
      <c r="E17" s="14"/>
      <c r="F17" s="14"/>
      <c r="G17" s="14"/>
      <c r="H17" s="14"/>
      <c r="I17" s="18"/>
      <c r="J17" s="19"/>
      <c r="K17" s="14"/>
      <c r="L17" s="14">
        <v>338371.71</v>
      </c>
      <c r="M17" s="14">
        <v>121207.39</v>
      </c>
      <c r="N17" s="14">
        <v>34976.62</v>
      </c>
      <c r="O17" s="14">
        <v>47529.36</v>
      </c>
      <c r="P17" s="12">
        <f t="shared" si="2"/>
        <v>542085.0800000001</v>
      </c>
    </row>
    <row r="18" spans="2:16" ht="15.75" customHeight="1">
      <c r="B18" s="17" t="s">
        <v>27</v>
      </c>
      <c r="C18" s="11">
        <v>2240</v>
      </c>
      <c r="D18" s="14"/>
      <c r="E18" s="14"/>
      <c r="F18" s="14"/>
      <c r="G18" s="14"/>
      <c r="H18" s="14"/>
      <c r="I18" s="14"/>
      <c r="J18" s="14"/>
      <c r="K18" s="14"/>
      <c r="L18" s="14">
        <v>39520.09</v>
      </c>
      <c r="M18" s="14">
        <v>3065.24</v>
      </c>
      <c r="N18" s="14">
        <v>800</v>
      </c>
      <c r="O18" s="14">
        <v>129289</v>
      </c>
      <c r="P18" s="12">
        <f t="shared" si="2"/>
        <v>172674.33</v>
      </c>
    </row>
    <row r="19" spans="2:16" ht="21.75" customHeight="1">
      <c r="B19" s="17" t="s">
        <v>28</v>
      </c>
      <c r="C19" s="11">
        <v>2250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2">
        <f t="shared" si="2"/>
        <v>0</v>
      </c>
    </row>
    <row r="20" spans="2:16" ht="17.25" customHeight="1">
      <c r="B20" s="17" t="s">
        <v>29</v>
      </c>
      <c r="C20" s="11">
        <v>2260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4">
        <f>D22+D23+D24+D25+D26+D27</f>
        <v>0</v>
      </c>
      <c r="E21" s="14">
        <f>E22+E23+E24+E25+E26+E27</f>
        <v>0</v>
      </c>
      <c r="F21" s="14">
        <f>F22+F23+F24+F25+F26+F27</f>
        <v>0</v>
      </c>
      <c r="G21" s="14">
        <f>G22+G23+G24+G25+G26+G27</f>
        <v>0</v>
      </c>
      <c r="H21" s="14">
        <f aca="true" t="shared" si="5" ref="H21:O21">H22+H23+H24+H25+H26+H27</f>
        <v>0</v>
      </c>
      <c r="I21" s="14">
        <f t="shared" si="5"/>
        <v>0</v>
      </c>
      <c r="J21" s="14">
        <f t="shared" si="5"/>
        <v>0</v>
      </c>
      <c r="K21" s="14">
        <f t="shared" si="5"/>
        <v>0</v>
      </c>
      <c r="L21" s="14">
        <f t="shared" si="5"/>
        <v>731949.49</v>
      </c>
      <c r="M21" s="14">
        <f t="shared" si="5"/>
        <v>56731.58</v>
      </c>
      <c r="N21" s="14">
        <f t="shared" si="5"/>
        <v>21125.61</v>
      </c>
      <c r="O21" s="14">
        <f t="shared" si="5"/>
        <v>592522.3500000001</v>
      </c>
      <c r="P21" s="12">
        <f t="shared" si="2"/>
        <v>1402329.03</v>
      </c>
    </row>
    <row r="22" spans="2:16" ht="15.75" customHeight="1">
      <c r="B22" s="13" t="s">
        <v>31</v>
      </c>
      <c r="C22" s="11">
        <v>2271</v>
      </c>
      <c r="D22" s="14"/>
      <c r="E22" s="14"/>
      <c r="F22" s="14"/>
      <c r="G22" s="14"/>
      <c r="H22" s="14"/>
      <c r="I22" s="14"/>
      <c r="J22" s="14"/>
      <c r="K22" s="14"/>
      <c r="L22" s="14">
        <v>647562.16</v>
      </c>
      <c r="M22" s="14">
        <v>33517.16</v>
      </c>
      <c r="N22" s="14"/>
      <c r="O22" s="14">
        <f>82146.34+333351.77+1000</f>
        <v>416498.11</v>
      </c>
      <c r="P22" s="12">
        <f t="shared" si="2"/>
        <v>1097577.4300000002</v>
      </c>
    </row>
    <row r="23" spans="2:16" ht="20.25" customHeight="1">
      <c r="B23" s="13" t="s">
        <v>32</v>
      </c>
      <c r="C23" s="11">
        <v>2272</v>
      </c>
      <c r="D23" s="14"/>
      <c r="E23" s="14"/>
      <c r="F23" s="14"/>
      <c r="G23" s="14"/>
      <c r="H23" s="14"/>
      <c r="I23" s="14"/>
      <c r="J23" s="14"/>
      <c r="K23" s="14"/>
      <c r="L23" s="14">
        <v>35299.1</v>
      </c>
      <c r="M23" s="14">
        <v>5552.08</v>
      </c>
      <c r="N23" s="14">
        <v>5082.06</v>
      </c>
      <c r="O23" s="14">
        <v>10440.61</v>
      </c>
      <c r="P23" s="12">
        <f t="shared" si="2"/>
        <v>56373.85</v>
      </c>
    </row>
    <row r="24" spans="2:16" ht="21" customHeight="1">
      <c r="B24" s="13" t="s">
        <v>33</v>
      </c>
      <c r="C24" s="11">
        <v>2273</v>
      </c>
      <c r="D24" s="14"/>
      <c r="E24" s="14"/>
      <c r="F24" s="14"/>
      <c r="G24" s="14"/>
      <c r="H24" s="14"/>
      <c r="I24" s="14"/>
      <c r="J24" s="14"/>
      <c r="K24" s="14"/>
      <c r="L24" s="14">
        <v>44758.44</v>
      </c>
      <c r="M24" s="14">
        <v>16995.28</v>
      </c>
      <c r="N24" s="19">
        <v>16043.55</v>
      </c>
      <c r="O24" s="14">
        <v>160971.82</v>
      </c>
      <c r="P24" s="12">
        <f t="shared" si="2"/>
        <v>238769.09000000003</v>
      </c>
    </row>
    <row r="25" spans="2:16" ht="16.5" customHeight="1">
      <c r="B25" s="13" t="s">
        <v>34</v>
      </c>
      <c r="C25" s="11">
        <v>2274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4"/>
      <c r="E26" s="14"/>
      <c r="F26" s="14"/>
      <c r="G26" s="14"/>
      <c r="H26" s="14"/>
      <c r="I26" s="14"/>
      <c r="J26" s="14"/>
      <c r="K26" s="14"/>
      <c r="L26" s="14">
        <v>4329.79</v>
      </c>
      <c r="M26" s="14">
        <v>667.06</v>
      </c>
      <c r="N26" s="14"/>
      <c r="O26" s="14">
        <v>4611.81</v>
      </c>
      <c r="P26" s="12">
        <f t="shared" si="2"/>
        <v>9608.66</v>
      </c>
    </row>
    <row r="27" spans="2:16" ht="15.75" customHeight="1">
      <c r="B27" s="16" t="s">
        <v>36</v>
      </c>
      <c r="C27" s="11">
        <v>2276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4">
        <f>D29+D30</f>
        <v>0</v>
      </c>
      <c r="E28" s="14">
        <f>E29+E30</f>
        <v>0</v>
      </c>
      <c r="F28" s="14">
        <f>F29+F30</f>
        <v>0</v>
      </c>
      <c r="G28" s="14">
        <f>G29+G30</f>
        <v>0</v>
      </c>
      <c r="H28" s="14">
        <f aca="true" t="shared" si="6" ref="H28:O28">H29+H30</f>
        <v>0</v>
      </c>
      <c r="I28" s="14">
        <f t="shared" si="6"/>
        <v>0</v>
      </c>
      <c r="J28" s="14">
        <f t="shared" si="6"/>
        <v>0</v>
      </c>
      <c r="K28" s="14">
        <f t="shared" si="6"/>
        <v>0</v>
      </c>
      <c r="L28" s="14">
        <f t="shared" si="6"/>
        <v>0</v>
      </c>
      <c r="M28" s="14">
        <f t="shared" si="6"/>
        <v>0</v>
      </c>
      <c r="N28" s="14">
        <f t="shared" si="6"/>
        <v>0</v>
      </c>
      <c r="O28" s="14">
        <f t="shared" si="6"/>
        <v>680</v>
      </c>
      <c r="P28" s="12">
        <f t="shared" si="2"/>
        <v>680</v>
      </c>
    </row>
    <row r="29" spans="2:16" ht="40.5" customHeight="1">
      <c r="B29" s="20" t="s">
        <v>38</v>
      </c>
      <c r="C29" s="21">
        <v>2281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2">
        <f t="shared" si="2"/>
        <v>0</v>
      </c>
    </row>
    <row r="30" spans="2:16" ht="36.75" customHeight="1">
      <c r="B30" s="20" t="s">
        <v>39</v>
      </c>
      <c r="C30" s="21">
        <v>2282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>
        <v>680</v>
      </c>
      <c r="P30" s="12">
        <f t="shared" si="2"/>
        <v>680</v>
      </c>
    </row>
    <row r="31" spans="2:16" ht="28.5" customHeight="1">
      <c r="B31" s="13" t="s">
        <v>40</v>
      </c>
      <c r="C31" s="11">
        <v>2400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4"/>
      <c r="E42" s="14"/>
      <c r="F42" s="14"/>
      <c r="G42" s="14"/>
      <c r="H42" s="14"/>
      <c r="I42" s="14"/>
      <c r="J42" s="14"/>
      <c r="K42" s="14"/>
      <c r="L42" s="14">
        <v>1496</v>
      </c>
      <c r="M42" s="14"/>
      <c r="N42" s="14">
        <v>40</v>
      </c>
      <c r="O42" s="14">
        <f>9977.26-40</f>
        <v>9937.26</v>
      </c>
      <c r="P42" s="12">
        <f t="shared" si="2"/>
        <v>11473.26</v>
      </c>
    </row>
    <row r="43" spans="2:16" ht="21" customHeight="1" hidden="1">
      <c r="B43" s="10" t="s">
        <v>52</v>
      </c>
      <c r="C43" s="11">
        <v>3000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2">
        <f t="shared" si="7"/>
        <v>0</v>
      </c>
    </row>
    <row r="46" spans="2:16" ht="28.5" customHeight="1" hidden="1">
      <c r="B46" s="16" t="s">
        <v>55</v>
      </c>
      <c r="C46" s="11">
        <v>3120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2">
        <f t="shared" si="7"/>
        <v>0</v>
      </c>
    </row>
    <row r="63" spans="2:16" ht="21" customHeight="1" hidden="1">
      <c r="B63" s="22" t="s">
        <v>72</v>
      </c>
      <c r="C63" s="11">
        <v>4100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2">
        <f t="shared" si="7"/>
        <v>0</v>
      </c>
    </row>
    <row r="64" spans="2:16" ht="19.5" customHeight="1" hidden="1">
      <c r="B64" s="23" t="s">
        <v>73</v>
      </c>
      <c r="C64" s="11">
        <v>4110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2">
        <f t="shared" si="7"/>
        <v>0</v>
      </c>
    </row>
    <row r="65" spans="2:16" ht="28.5" customHeight="1" hidden="1">
      <c r="B65" s="23" t="s">
        <v>74</v>
      </c>
      <c r="C65" s="11">
        <v>4111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2">
        <f t="shared" si="7"/>
        <v>0</v>
      </c>
    </row>
    <row r="66" spans="2:16" ht="28.5" customHeight="1" hidden="1">
      <c r="B66" s="23" t="s">
        <v>75</v>
      </c>
      <c r="C66" s="11">
        <v>4112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2">
        <f t="shared" si="7"/>
        <v>0</v>
      </c>
    </row>
    <row r="67" spans="2:16" ht="28.5" customHeight="1" hidden="1">
      <c r="B67" s="23" t="s">
        <v>76</v>
      </c>
      <c r="C67" s="11">
        <v>4113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2">
        <f t="shared" si="7"/>
        <v>0</v>
      </c>
    </row>
    <row r="68" spans="2:16" ht="24" customHeight="1" hidden="1">
      <c r="B68" s="22" t="s">
        <v>77</v>
      </c>
      <c r="C68" s="11">
        <v>4200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2">
        <f t="shared" si="7"/>
        <v>0</v>
      </c>
    </row>
    <row r="69" spans="2:16" ht="17.25" customHeight="1" hidden="1">
      <c r="B69" s="23" t="s">
        <v>78</v>
      </c>
      <c r="C69" s="11">
        <v>4210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2">
        <f t="shared" si="7"/>
        <v>0</v>
      </c>
    </row>
    <row r="71" spans="2:16" ht="17.25" customHeight="1" hidden="1" thickBot="1">
      <c r="B71" s="24" t="s">
        <v>80</v>
      </c>
      <c r="C71" s="25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5" t="s">
        <v>81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</row>
    <row r="74" spans="2:16" ht="15">
      <c r="B74" s="85" t="s">
        <v>144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</row>
    <row r="75" spans="2:16" ht="15.75" thickBot="1">
      <c r="B75" s="85" t="s">
        <v>1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</row>
    <row r="76" spans="2:16" ht="15.75" customHeight="1" thickBot="1">
      <c r="B76" s="3" t="s">
        <v>2</v>
      </c>
      <c r="C76" s="4" t="s">
        <v>3</v>
      </c>
      <c r="D76" s="98" t="s">
        <v>82</v>
      </c>
      <c r="E76" s="93" t="s">
        <v>83</v>
      </c>
      <c r="F76" s="93" t="s">
        <v>84</v>
      </c>
      <c r="G76" s="93" t="s">
        <v>85</v>
      </c>
      <c r="H76" s="93" t="s">
        <v>86</v>
      </c>
      <c r="I76" s="93" t="s">
        <v>87</v>
      </c>
      <c r="J76" s="93" t="s">
        <v>88</v>
      </c>
      <c r="K76" s="93" t="s">
        <v>89</v>
      </c>
      <c r="L76" s="93" t="s">
        <v>149</v>
      </c>
      <c r="M76" s="93" t="s">
        <v>90</v>
      </c>
      <c r="N76" s="93" t="s">
        <v>91</v>
      </c>
      <c r="O76" s="93" t="s">
        <v>92</v>
      </c>
      <c r="P76" s="95" t="s">
        <v>150</v>
      </c>
    </row>
    <row r="77" spans="2:16" ht="24" customHeight="1" thickBot="1" thickTop="1">
      <c r="B77" s="5">
        <v>1</v>
      </c>
      <c r="C77" s="6">
        <v>2</v>
      </c>
      <c r="D77" s="99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6"/>
    </row>
    <row r="78" spans="2:16" ht="15.75" thickTop="1">
      <c r="B78" s="7" t="s">
        <v>15</v>
      </c>
      <c r="C78" s="8" t="s">
        <v>16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2:16" ht="30">
      <c r="B79" s="10" t="s">
        <v>17</v>
      </c>
      <c r="C79" s="11">
        <v>2000</v>
      </c>
      <c r="D79" s="14">
        <f aca="true" t="shared" si="8" ref="D79:N79">D80+D85+D113+D114</f>
        <v>0</v>
      </c>
      <c r="E79" s="14">
        <f t="shared" si="8"/>
        <v>0</v>
      </c>
      <c r="F79" s="14">
        <f t="shared" si="8"/>
        <v>0</v>
      </c>
      <c r="G79" s="14">
        <f t="shared" si="8"/>
        <v>0</v>
      </c>
      <c r="H79" s="14">
        <f t="shared" si="8"/>
        <v>0</v>
      </c>
      <c r="I79" s="14">
        <f t="shared" si="8"/>
        <v>0</v>
      </c>
      <c r="J79" s="14">
        <f t="shared" si="8"/>
        <v>0</v>
      </c>
      <c r="K79" s="14">
        <f t="shared" si="8"/>
        <v>0</v>
      </c>
      <c r="L79" s="14">
        <f t="shared" si="8"/>
        <v>237971.71</v>
      </c>
      <c r="M79" s="14">
        <f t="shared" si="8"/>
        <v>13312.75</v>
      </c>
      <c r="N79" s="14">
        <f t="shared" si="8"/>
        <v>13317.75</v>
      </c>
      <c r="O79" s="14">
        <f>O80+O85+O113+O114</f>
        <v>79460.97</v>
      </c>
      <c r="P79" s="14">
        <f>D79+E79+F79+G79+H79+I79+J79+K79+L79+M79+N79+O79</f>
        <v>344063.17999999993</v>
      </c>
    </row>
    <row r="80" spans="2:16" ht="30">
      <c r="B80" s="13" t="s">
        <v>18</v>
      </c>
      <c r="C80" s="10">
        <v>2100</v>
      </c>
      <c r="D80" s="14">
        <f>D81</f>
        <v>0</v>
      </c>
      <c r="E80" s="14">
        <f>E81</f>
        <v>0</v>
      </c>
      <c r="F80" s="14">
        <f>F81</f>
        <v>0</v>
      </c>
      <c r="G80" s="14">
        <f>G81</f>
        <v>0</v>
      </c>
      <c r="H80" s="14">
        <f aca="true" t="shared" si="9" ref="H80:O80">H81</f>
        <v>0</v>
      </c>
      <c r="I80" s="14">
        <f t="shared" si="9"/>
        <v>0</v>
      </c>
      <c r="J80" s="14">
        <f t="shared" si="9"/>
        <v>0</v>
      </c>
      <c r="K80" s="14">
        <f t="shared" si="9"/>
        <v>0</v>
      </c>
      <c r="L80" s="14">
        <f t="shared" si="9"/>
        <v>0</v>
      </c>
      <c r="M80" s="14">
        <f t="shared" si="9"/>
        <v>0</v>
      </c>
      <c r="N80" s="14">
        <f t="shared" si="9"/>
        <v>0</v>
      </c>
      <c r="O80" s="14">
        <f t="shared" si="9"/>
        <v>0</v>
      </c>
      <c r="P80" s="14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4">
        <f>D82+D84</f>
        <v>0</v>
      </c>
      <c r="E81" s="14">
        <f>E82+E84</f>
        <v>0</v>
      </c>
      <c r="F81" s="14">
        <f>F82+F84</f>
        <v>0</v>
      </c>
      <c r="G81" s="14">
        <f>G82+G84</f>
        <v>0</v>
      </c>
      <c r="H81" s="14">
        <f aca="true" t="shared" si="11" ref="H81:O81">H82+H84</f>
        <v>0</v>
      </c>
      <c r="I81" s="14">
        <f t="shared" si="11"/>
        <v>0</v>
      </c>
      <c r="J81" s="14">
        <f t="shared" si="11"/>
        <v>0</v>
      </c>
      <c r="K81" s="14">
        <f t="shared" si="11"/>
        <v>0</v>
      </c>
      <c r="L81" s="14">
        <f t="shared" si="11"/>
        <v>0</v>
      </c>
      <c r="M81" s="14">
        <f t="shared" si="11"/>
        <v>0</v>
      </c>
      <c r="N81" s="14">
        <f t="shared" si="11"/>
        <v>0</v>
      </c>
      <c r="O81" s="14">
        <f t="shared" si="11"/>
        <v>0</v>
      </c>
      <c r="P81" s="14">
        <f t="shared" si="10"/>
        <v>0</v>
      </c>
    </row>
    <row r="82" spans="2:16" ht="15">
      <c r="B82" s="13" t="s">
        <v>20</v>
      </c>
      <c r="C82" s="11">
        <v>2111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>
        <f t="shared" si="10"/>
        <v>0</v>
      </c>
    </row>
    <row r="83" spans="2:16" ht="30">
      <c r="B83" s="13" t="s">
        <v>21</v>
      </c>
      <c r="C83" s="11">
        <v>2112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>
        <f t="shared" si="10"/>
        <v>0</v>
      </c>
    </row>
    <row r="84" spans="2:16" ht="15">
      <c r="B84" s="13" t="s">
        <v>22</v>
      </c>
      <c r="C84" s="11">
        <v>2120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>
        <f t="shared" si="10"/>
        <v>0</v>
      </c>
    </row>
    <row r="85" spans="2:16" ht="15">
      <c r="B85" s="16" t="s">
        <v>23</v>
      </c>
      <c r="C85" s="11">
        <v>2200</v>
      </c>
      <c r="D85" s="14">
        <f>D86+D87+D88+D89+D90+D91+D92+D99</f>
        <v>0</v>
      </c>
      <c r="E85" s="14">
        <f>E86+E87+E88+E89+E90+E91+E92+E99</f>
        <v>0</v>
      </c>
      <c r="F85" s="14">
        <f>F86+F87+F88+F89+F90+F91+F92+F99</f>
        <v>0</v>
      </c>
      <c r="G85" s="14">
        <f>G86+G87+G88+G89+G90+G91+G92+G99</f>
        <v>0</v>
      </c>
      <c r="H85" s="14">
        <f aca="true" t="shared" si="12" ref="H85:O85">H86+H87+H88+H89+H90+H91+H92+H99</f>
        <v>0</v>
      </c>
      <c r="I85" s="14">
        <f t="shared" si="12"/>
        <v>0</v>
      </c>
      <c r="J85" s="14">
        <f t="shared" si="12"/>
        <v>0</v>
      </c>
      <c r="K85" s="14">
        <f t="shared" si="12"/>
        <v>0</v>
      </c>
      <c r="L85" s="14">
        <f t="shared" si="12"/>
        <v>237971.71</v>
      </c>
      <c r="M85" s="14">
        <f t="shared" si="12"/>
        <v>13312.75</v>
      </c>
      <c r="N85" s="14">
        <f t="shared" si="12"/>
        <v>13317.75</v>
      </c>
      <c r="O85" s="14">
        <f t="shared" si="12"/>
        <v>79460.97</v>
      </c>
      <c r="P85" s="14">
        <f t="shared" si="10"/>
        <v>344063.17999999993</v>
      </c>
    </row>
    <row r="86" spans="2:16" ht="30">
      <c r="B86" s="17" t="s">
        <v>24</v>
      </c>
      <c r="C86" s="11">
        <v>2210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>
        <f t="shared" si="10"/>
        <v>0</v>
      </c>
    </row>
    <row r="87" spans="2:16" ht="30">
      <c r="B87" s="17" t="s">
        <v>25</v>
      </c>
      <c r="C87" s="11">
        <v>2220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>
        <f t="shared" si="10"/>
        <v>0</v>
      </c>
    </row>
    <row r="88" spans="2:16" ht="15">
      <c r="B88" s="17" t="s">
        <v>26</v>
      </c>
      <c r="C88" s="11">
        <v>2230</v>
      </c>
      <c r="D88" s="14"/>
      <c r="E88" s="14"/>
      <c r="F88" s="14"/>
      <c r="G88" s="14"/>
      <c r="H88" s="14"/>
      <c r="I88" s="27"/>
      <c r="J88" s="27"/>
      <c r="K88" s="14"/>
      <c r="L88" s="14">
        <v>237971.71</v>
      </c>
      <c r="M88" s="14">
        <v>13312.75</v>
      </c>
      <c r="N88" s="14">
        <v>13317.75</v>
      </c>
      <c r="O88" s="14">
        <v>79460.97</v>
      </c>
      <c r="P88" s="14">
        <f t="shared" si="10"/>
        <v>344063.17999999993</v>
      </c>
    </row>
    <row r="89" spans="2:16" ht="15">
      <c r="B89" s="17" t="s">
        <v>27</v>
      </c>
      <c r="C89" s="11">
        <v>2240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>
        <f t="shared" si="10"/>
        <v>0</v>
      </c>
    </row>
    <row r="90" spans="2:16" ht="15">
      <c r="B90" s="17" t="s">
        <v>28</v>
      </c>
      <c r="C90" s="11">
        <v>2250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>
        <f t="shared" si="10"/>
        <v>0</v>
      </c>
    </row>
    <row r="91" spans="2:16" ht="30">
      <c r="B91" s="17" t="s">
        <v>29</v>
      </c>
      <c r="C91" s="11">
        <v>2260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>
        <f t="shared" si="10"/>
        <v>0</v>
      </c>
    </row>
    <row r="92" spans="2:16" ht="30">
      <c r="B92" s="13" t="s">
        <v>30</v>
      </c>
      <c r="C92" s="11">
        <v>2270</v>
      </c>
      <c r="D92" s="14">
        <f>D93+D94+D95+D96+D97+D98</f>
        <v>0</v>
      </c>
      <c r="E92" s="14">
        <f>E93+E94+E95+E96+E97+E98</f>
        <v>0</v>
      </c>
      <c r="F92" s="14">
        <f>F93+F94+F95+F96+F97+F98</f>
        <v>0</v>
      </c>
      <c r="G92" s="14">
        <f>G93+G94+G95+G96+G97+G98</f>
        <v>0</v>
      </c>
      <c r="H92" s="14">
        <f aca="true" t="shared" si="13" ref="H92:O92">H93+H94+H95+H96+H97+H98</f>
        <v>0</v>
      </c>
      <c r="I92" s="14">
        <f t="shared" si="13"/>
        <v>0</v>
      </c>
      <c r="J92" s="14">
        <f t="shared" si="13"/>
        <v>0</v>
      </c>
      <c r="K92" s="14">
        <f t="shared" si="13"/>
        <v>0</v>
      </c>
      <c r="L92" s="14">
        <f t="shared" si="13"/>
        <v>0</v>
      </c>
      <c r="M92" s="14">
        <f t="shared" si="13"/>
        <v>0</v>
      </c>
      <c r="N92" s="14">
        <f t="shared" si="13"/>
        <v>0</v>
      </c>
      <c r="O92" s="14">
        <f t="shared" si="13"/>
        <v>0</v>
      </c>
      <c r="P92" s="14">
        <f t="shared" si="10"/>
        <v>0</v>
      </c>
    </row>
    <row r="93" spans="2:16" ht="15">
      <c r="B93" s="13" t="s">
        <v>31</v>
      </c>
      <c r="C93" s="11">
        <v>2271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>
        <f t="shared" si="10"/>
        <v>0</v>
      </c>
    </row>
    <row r="94" spans="2:16" ht="30">
      <c r="B94" s="13" t="s">
        <v>32</v>
      </c>
      <c r="C94" s="11">
        <v>2272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>
        <f t="shared" si="10"/>
        <v>0</v>
      </c>
    </row>
    <row r="95" spans="2:16" ht="15">
      <c r="B95" s="13" t="s">
        <v>33</v>
      </c>
      <c r="C95" s="11">
        <v>2273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>
        <f t="shared" si="10"/>
        <v>0</v>
      </c>
    </row>
    <row r="96" spans="2:16" ht="15">
      <c r="B96" s="13" t="s">
        <v>34</v>
      </c>
      <c r="C96" s="11">
        <v>2274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>
        <f t="shared" si="10"/>
        <v>0</v>
      </c>
    </row>
    <row r="97" spans="2:16" ht="15">
      <c r="B97" s="13" t="s">
        <v>35</v>
      </c>
      <c r="C97" s="11">
        <v>2275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>
        <f t="shared" si="10"/>
        <v>0</v>
      </c>
    </row>
    <row r="98" spans="2:16" ht="15">
      <c r="B98" s="16" t="s">
        <v>36</v>
      </c>
      <c r="C98" s="11">
        <v>2276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>
        <f t="shared" si="10"/>
        <v>0</v>
      </c>
    </row>
    <row r="99" spans="2:16" ht="30">
      <c r="B99" s="13" t="s">
        <v>37</v>
      </c>
      <c r="C99" s="11">
        <v>2280</v>
      </c>
      <c r="D99" s="14">
        <f>D100+D101</f>
        <v>0</v>
      </c>
      <c r="E99" s="14">
        <f aca="true" t="shared" si="14" ref="E99:O99">E100+E101</f>
        <v>0</v>
      </c>
      <c r="F99" s="14">
        <f t="shared" si="14"/>
        <v>0</v>
      </c>
      <c r="G99" s="14">
        <f t="shared" si="14"/>
        <v>0</v>
      </c>
      <c r="H99" s="14">
        <f t="shared" si="14"/>
        <v>0</v>
      </c>
      <c r="I99" s="14">
        <f t="shared" si="14"/>
        <v>0</v>
      </c>
      <c r="J99" s="14">
        <f t="shared" si="14"/>
        <v>0</v>
      </c>
      <c r="K99" s="14">
        <f t="shared" si="14"/>
        <v>0</v>
      </c>
      <c r="L99" s="14">
        <f t="shared" si="14"/>
        <v>0</v>
      </c>
      <c r="M99" s="14">
        <f t="shared" si="14"/>
        <v>0</v>
      </c>
      <c r="N99" s="14">
        <f t="shared" si="14"/>
        <v>0</v>
      </c>
      <c r="O99" s="14">
        <f t="shared" si="14"/>
        <v>0</v>
      </c>
      <c r="P99" s="14">
        <f t="shared" si="10"/>
        <v>0</v>
      </c>
    </row>
    <row r="100" spans="2:16" ht="45">
      <c r="B100" s="20" t="s">
        <v>38</v>
      </c>
      <c r="C100" s="21">
        <v>2281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>
        <f t="shared" si="10"/>
        <v>0</v>
      </c>
    </row>
    <row r="101" spans="2:16" ht="45">
      <c r="B101" s="20" t="s">
        <v>39</v>
      </c>
      <c r="C101" s="21">
        <v>2282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>
        <f t="shared" si="10"/>
        <v>0</v>
      </c>
    </row>
    <row r="102" spans="2:16" ht="15">
      <c r="B102" s="13" t="s">
        <v>40</v>
      </c>
      <c r="C102" s="11">
        <v>2400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>
        <f t="shared" si="10"/>
        <v>0</v>
      </c>
    </row>
    <row r="103" spans="2:16" ht="30">
      <c r="B103" s="13" t="s">
        <v>41</v>
      </c>
      <c r="C103" s="11">
        <v>2410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>
        <f t="shared" si="10"/>
        <v>0</v>
      </c>
    </row>
    <row r="104" spans="2:16" ht="30">
      <c r="B104" s="13" t="s">
        <v>42</v>
      </c>
      <c r="C104" s="11">
        <v>2420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si="10"/>
        <v>0</v>
      </c>
    </row>
    <row r="105" spans="2:16" ht="15">
      <c r="B105" s="13" t="s">
        <v>43</v>
      </c>
      <c r="C105" s="11">
        <v>2600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10"/>
        <v>0</v>
      </c>
    </row>
    <row r="106" spans="2:16" ht="30">
      <c r="B106" s="13" t="s">
        <v>44</v>
      </c>
      <c r="C106" s="11">
        <v>2610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10"/>
        <v>0</v>
      </c>
    </row>
    <row r="107" spans="2:16" ht="30">
      <c r="B107" s="13" t="s">
        <v>45</v>
      </c>
      <c r="C107" s="11">
        <v>2620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10"/>
        <v>0</v>
      </c>
    </row>
    <row r="108" spans="2:16" ht="30">
      <c r="B108" s="13" t="s">
        <v>46</v>
      </c>
      <c r="C108" s="11">
        <v>2630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10"/>
        <v>0</v>
      </c>
    </row>
    <row r="109" spans="2:16" ht="15">
      <c r="B109" s="13" t="s">
        <v>47</v>
      </c>
      <c r="C109" s="11">
        <v>2700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10"/>
        <v>0</v>
      </c>
    </row>
    <row r="110" spans="2:16" ht="15">
      <c r="B110" s="13" t="s">
        <v>48</v>
      </c>
      <c r="C110" s="11">
        <v>2710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10"/>
        <v>0</v>
      </c>
    </row>
    <row r="111" spans="2:16" ht="15">
      <c r="B111" s="13" t="s">
        <v>49</v>
      </c>
      <c r="C111" s="11">
        <v>2720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10"/>
        <v>0</v>
      </c>
    </row>
    <row r="112" spans="2:16" ht="15">
      <c r="B112" s="13" t="s">
        <v>50</v>
      </c>
      <c r="C112" s="11">
        <v>2730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10"/>
        <v>0</v>
      </c>
    </row>
    <row r="113" spans="2:16" ht="15">
      <c r="B113" s="13" t="s">
        <v>51</v>
      </c>
      <c r="C113" s="11">
        <v>2800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10"/>
        <v>0</v>
      </c>
    </row>
    <row r="114" spans="2:16" ht="15">
      <c r="B114" s="10" t="s">
        <v>52</v>
      </c>
      <c r="C114" s="11">
        <v>3000</v>
      </c>
      <c r="D114" s="14">
        <f aca="true" t="shared" si="15" ref="D114:O115">D115</f>
        <v>0</v>
      </c>
      <c r="E114" s="14">
        <f t="shared" si="15"/>
        <v>0</v>
      </c>
      <c r="F114" s="14">
        <f t="shared" si="15"/>
        <v>0</v>
      </c>
      <c r="G114" s="14">
        <f t="shared" si="15"/>
        <v>0</v>
      </c>
      <c r="H114" s="14">
        <f t="shared" si="15"/>
        <v>0</v>
      </c>
      <c r="I114" s="14">
        <f t="shared" si="15"/>
        <v>0</v>
      </c>
      <c r="J114" s="14">
        <f t="shared" si="15"/>
        <v>0</v>
      </c>
      <c r="K114" s="14">
        <f t="shared" si="15"/>
        <v>0</v>
      </c>
      <c r="L114" s="14">
        <f t="shared" si="15"/>
        <v>0</v>
      </c>
      <c r="M114" s="14">
        <f t="shared" si="15"/>
        <v>0</v>
      </c>
      <c r="N114" s="14">
        <f t="shared" si="15"/>
        <v>0</v>
      </c>
      <c r="O114" s="14">
        <f t="shared" si="15"/>
        <v>0</v>
      </c>
      <c r="P114" s="14">
        <f t="shared" si="10"/>
        <v>0</v>
      </c>
    </row>
    <row r="115" spans="2:16" ht="15">
      <c r="B115" s="13" t="s">
        <v>53</v>
      </c>
      <c r="C115" s="11">
        <v>3100</v>
      </c>
      <c r="D115" s="14">
        <f t="shared" si="15"/>
        <v>0</v>
      </c>
      <c r="E115" s="14">
        <f t="shared" si="15"/>
        <v>0</v>
      </c>
      <c r="F115" s="14">
        <f t="shared" si="15"/>
        <v>0</v>
      </c>
      <c r="G115" s="14">
        <f t="shared" si="15"/>
        <v>0</v>
      </c>
      <c r="H115" s="14">
        <f t="shared" si="15"/>
        <v>0</v>
      </c>
      <c r="I115" s="14">
        <f t="shared" si="15"/>
        <v>0</v>
      </c>
      <c r="J115" s="14">
        <f t="shared" si="15"/>
        <v>0</v>
      </c>
      <c r="K115" s="14">
        <f t="shared" si="15"/>
        <v>0</v>
      </c>
      <c r="L115" s="14">
        <f t="shared" si="15"/>
        <v>0</v>
      </c>
      <c r="M115" s="14">
        <f t="shared" si="15"/>
        <v>0</v>
      </c>
      <c r="N115" s="14">
        <f t="shared" si="15"/>
        <v>0</v>
      </c>
      <c r="O115" s="14">
        <f t="shared" si="15"/>
        <v>0</v>
      </c>
      <c r="P115" s="14">
        <f t="shared" si="10"/>
        <v>0</v>
      </c>
    </row>
    <row r="116" spans="2:16" ht="30">
      <c r="B116" s="13" t="s">
        <v>54</v>
      </c>
      <c r="C116" s="11">
        <v>3110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10"/>
        <v>0</v>
      </c>
    </row>
    <row r="117" spans="2:16" ht="15" hidden="1">
      <c r="B117" s="16" t="s">
        <v>55</v>
      </c>
      <c r="C117" s="11">
        <v>3120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>
        <f t="shared" si="16"/>
        <v>0</v>
      </c>
    </row>
    <row r="119" spans="2:16" ht="30" hidden="1">
      <c r="B119" s="13" t="s">
        <v>57</v>
      </c>
      <c r="C119" s="11">
        <v>3122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>
        <f t="shared" si="16"/>
        <v>0</v>
      </c>
    </row>
    <row r="120" spans="2:16" ht="15" hidden="1">
      <c r="B120" s="13" t="s">
        <v>58</v>
      </c>
      <c r="C120" s="11">
        <v>3130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>
        <f t="shared" si="16"/>
        <v>0</v>
      </c>
    </row>
    <row r="121" spans="2:16" ht="30" hidden="1">
      <c r="B121" s="13" t="s">
        <v>59</v>
      </c>
      <c r="C121" s="11">
        <v>3131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>
        <f t="shared" si="16"/>
        <v>0</v>
      </c>
    </row>
    <row r="122" spans="2:16" ht="15" hidden="1">
      <c r="B122" s="13" t="s">
        <v>60</v>
      </c>
      <c r="C122" s="11">
        <v>3132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>
        <f t="shared" si="16"/>
        <v>0</v>
      </c>
    </row>
    <row r="123" spans="2:16" ht="15" hidden="1">
      <c r="B123" s="13" t="s">
        <v>61</v>
      </c>
      <c r="C123" s="11">
        <v>3140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>
        <f t="shared" si="16"/>
        <v>0</v>
      </c>
    </row>
    <row r="124" spans="2:16" ht="30" hidden="1">
      <c r="B124" s="13" t="s">
        <v>62</v>
      </c>
      <c r="C124" s="11">
        <v>3141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>
        <f t="shared" si="16"/>
        <v>0</v>
      </c>
    </row>
    <row r="125" spans="2:16" ht="30" hidden="1">
      <c r="B125" s="13" t="s">
        <v>63</v>
      </c>
      <c r="C125" s="11">
        <v>3142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>
        <f t="shared" si="16"/>
        <v>0</v>
      </c>
    </row>
    <row r="126" spans="2:16" ht="30" hidden="1">
      <c r="B126" s="13" t="s">
        <v>64</v>
      </c>
      <c r="C126" s="11">
        <v>3143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>
        <f t="shared" si="16"/>
        <v>0</v>
      </c>
    </row>
    <row r="127" spans="2:16" ht="15" hidden="1">
      <c r="B127" s="13" t="s">
        <v>65</v>
      </c>
      <c r="C127" s="11">
        <v>3150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>
        <f t="shared" si="16"/>
        <v>0</v>
      </c>
    </row>
    <row r="128" spans="2:16" ht="15" hidden="1">
      <c r="B128" s="13" t="s">
        <v>66</v>
      </c>
      <c r="C128" s="11">
        <v>3160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>
        <f t="shared" si="16"/>
        <v>0</v>
      </c>
    </row>
    <row r="129" spans="2:16" ht="15" hidden="1">
      <c r="B129" s="13" t="s">
        <v>67</v>
      </c>
      <c r="C129" s="11">
        <v>3200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>
        <f t="shared" si="16"/>
        <v>0</v>
      </c>
    </row>
    <row r="130" spans="2:16" ht="30" hidden="1">
      <c r="B130" s="13" t="s">
        <v>68</v>
      </c>
      <c r="C130" s="11">
        <v>3210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>
        <f t="shared" si="16"/>
        <v>0</v>
      </c>
    </row>
    <row r="131" spans="2:16" ht="30" hidden="1">
      <c r="B131" s="13" t="s">
        <v>69</v>
      </c>
      <c r="C131" s="11">
        <v>3220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>
        <f t="shared" si="16"/>
        <v>0</v>
      </c>
    </row>
    <row r="132" spans="2:16" ht="30" hidden="1">
      <c r="B132" s="13" t="s">
        <v>70</v>
      </c>
      <c r="C132" s="11">
        <v>3230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>
        <f t="shared" si="16"/>
        <v>0</v>
      </c>
    </row>
    <row r="133" spans="2:16" ht="15" hidden="1">
      <c r="B133" s="13" t="s">
        <v>71</v>
      </c>
      <c r="C133" s="11">
        <v>3240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>
        <f t="shared" si="16"/>
        <v>0</v>
      </c>
    </row>
    <row r="134" spans="2:16" ht="15" hidden="1">
      <c r="B134" s="22" t="s">
        <v>72</v>
      </c>
      <c r="C134" s="11">
        <v>4100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>
        <f t="shared" si="16"/>
        <v>0</v>
      </c>
    </row>
    <row r="135" spans="2:16" ht="15" hidden="1">
      <c r="B135" s="23" t="s">
        <v>73</v>
      </c>
      <c r="C135" s="11">
        <v>4110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>
        <f t="shared" si="16"/>
        <v>0</v>
      </c>
    </row>
    <row r="136" spans="2:16" ht="30" hidden="1">
      <c r="B136" s="23" t="s">
        <v>74</v>
      </c>
      <c r="C136" s="11">
        <v>4111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>
        <f t="shared" si="16"/>
        <v>0</v>
      </c>
    </row>
    <row r="137" spans="2:16" ht="30" hidden="1">
      <c r="B137" s="23" t="s">
        <v>75</v>
      </c>
      <c r="C137" s="11">
        <v>4112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>
        <f t="shared" si="16"/>
        <v>0</v>
      </c>
    </row>
    <row r="138" spans="2:16" ht="45" hidden="1">
      <c r="B138" s="23" t="s">
        <v>76</v>
      </c>
      <c r="C138" s="11">
        <v>4113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>
        <f t="shared" si="16"/>
        <v>0</v>
      </c>
    </row>
    <row r="139" spans="2:16" ht="15" hidden="1">
      <c r="B139" s="22" t="s">
        <v>77</v>
      </c>
      <c r="C139" s="11">
        <v>4200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>
        <f t="shared" si="16"/>
        <v>0</v>
      </c>
    </row>
    <row r="140" spans="2:16" ht="15" hidden="1">
      <c r="B140" s="23" t="s">
        <v>78</v>
      </c>
      <c r="C140" s="11">
        <v>4210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>
        <f t="shared" si="16"/>
        <v>0</v>
      </c>
    </row>
    <row r="141" spans="2:16" ht="15" hidden="1">
      <c r="B141" s="13" t="s">
        <v>79</v>
      </c>
      <c r="C141" s="11">
        <v>5000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>
        <f t="shared" si="16"/>
        <v>0</v>
      </c>
    </row>
    <row r="142" spans="2:16" ht="15.75" hidden="1" thickBot="1">
      <c r="B142" s="24" t="s">
        <v>80</v>
      </c>
      <c r="C142" s="25">
        <v>9000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>
        <f t="shared" si="16"/>
        <v>0</v>
      </c>
    </row>
    <row r="143" spans="2:16" ht="15">
      <c r="B143" s="28"/>
      <c r="C143" s="29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</row>
    <row r="144" spans="2:16" ht="15">
      <c r="B144" s="97" t="s">
        <v>147</v>
      </c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</row>
    <row r="145" spans="2:16" ht="15">
      <c r="B145" s="85" t="s">
        <v>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</row>
    <row r="146" spans="2:16" ht="15.75" thickBo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2:16" ht="15.75" thickBot="1">
      <c r="B147" s="3" t="s">
        <v>2</v>
      </c>
      <c r="C147" s="4" t="s">
        <v>3</v>
      </c>
      <c r="D147" s="98" t="s">
        <v>4</v>
      </c>
      <c r="E147" s="93" t="s">
        <v>5</v>
      </c>
      <c r="F147" s="93" t="s">
        <v>6</v>
      </c>
      <c r="G147" s="93" t="s">
        <v>7</v>
      </c>
      <c r="H147" s="93" t="s">
        <v>8</v>
      </c>
      <c r="I147" s="93" t="s">
        <v>9</v>
      </c>
      <c r="J147" s="93" t="s">
        <v>10</v>
      </c>
      <c r="K147" s="93" t="s">
        <v>11</v>
      </c>
      <c r="L147" s="93" t="s">
        <v>145</v>
      </c>
      <c r="M147" s="93" t="s">
        <v>12</v>
      </c>
      <c r="N147" s="93" t="s">
        <v>13</v>
      </c>
      <c r="O147" s="93" t="s">
        <v>14</v>
      </c>
      <c r="P147" s="95" t="s">
        <v>148</v>
      </c>
    </row>
    <row r="148" spans="2:16" ht="24.75" customHeight="1" thickBot="1" thickTop="1">
      <c r="B148" s="5">
        <v>1</v>
      </c>
      <c r="C148" s="6">
        <v>2</v>
      </c>
      <c r="D148" s="99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6"/>
    </row>
    <row r="149" spans="2:16" ht="15.75" thickTop="1">
      <c r="B149" s="10" t="s">
        <v>52</v>
      </c>
      <c r="C149" s="11">
        <v>3000</v>
      </c>
      <c r="D149" s="14">
        <f aca="true" t="shared" si="17" ref="D149:O149">D150</f>
        <v>0</v>
      </c>
      <c r="E149" s="14">
        <f t="shared" si="17"/>
        <v>0</v>
      </c>
      <c r="F149" s="14">
        <f t="shared" si="17"/>
        <v>0</v>
      </c>
      <c r="G149" s="14">
        <f t="shared" si="17"/>
        <v>0</v>
      </c>
      <c r="H149" s="14">
        <f t="shared" si="17"/>
        <v>0</v>
      </c>
      <c r="I149" s="14">
        <f t="shared" si="17"/>
        <v>0</v>
      </c>
      <c r="J149" s="14">
        <f t="shared" si="17"/>
        <v>0</v>
      </c>
      <c r="K149" s="14">
        <f t="shared" si="17"/>
        <v>0</v>
      </c>
      <c r="L149" s="14">
        <f t="shared" si="17"/>
        <v>75000</v>
      </c>
      <c r="M149" s="14">
        <f t="shared" si="17"/>
        <v>0</v>
      </c>
      <c r="N149" s="14">
        <f t="shared" si="17"/>
        <v>0</v>
      </c>
      <c r="O149" s="14">
        <f t="shared" si="17"/>
        <v>19562.58</v>
      </c>
      <c r="P149" s="14">
        <f>D149+E149+F149+G149+H149+I149+J149+K149+L149+M149+N149+O149</f>
        <v>94562.58</v>
      </c>
    </row>
    <row r="150" spans="2:16" ht="15">
      <c r="B150" s="13" t="s">
        <v>53</v>
      </c>
      <c r="C150" s="11">
        <v>3100</v>
      </c>
      <c r="D150" s="14">
        <f aca="true" t="shared" si="18" ref="D150:O150">D151+D152+D155+D158</f>
        <v>0</v>
      </c>
      <c r="E150" s="14">
        <f t="shared" si="18"/>
        <v>0</v>
      </c>
      <c r="F150" s="14">
        <f t="shared" si="18"/>
        <v>0</v>
      </c>
      <c r="G150" s="14">
        <f t="shared" si="18"/>
        <v>0</v>
      </c>
      <c r="H150" s="14">
        <f t="shared" si="18"/>
        <v>0</v>
      </c>
      <c r="I150" s="14">
        <f t="shared" si="18"/>
        <v>0</v>
      </c>
      <c r="J150" s="14">
        <f t="shared" si="18"/>
        <v>0</v>
      </c>
      <c r="K150" s="14">
        <f t="shared" si="18"/>
        <v>0</v>
      </c>
      <c r="L150" s="14">
        <f t="shared" si="18"/>
        <v>75000</v>
      </c>
      <c r="M150" s="14">
        <f t="shared" si="18"/>
        <v>0</v>
      </c>
      <c r="N150" s="14">
        <f t="shared" si="18"/>
        <v>0</v>
      </c>
      <c r="O150" s="14">
        <f t="shared" si="18"/>
        <v>19562.58</v>
      </c>
      <c r="P150" s="14">
        <f aca="true" t="shared" si="19" ref="P150:P161">D150+E150+F150+G150+H150+I150+J150+K150+L150+M150+N150+O150</f>
        <v>94562.58</v>
      </c>
    </row>
    <row r="151" spans="2:16" ht="30">
      <c r="B151" s="13" t="s">
        <v>54</v>
      </c>
      <c r="C151" s="11">
        <v>3110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>
        <f t="shared" si="19"/>
        <v>0</v>
      </c>
    </row>
    <row r="152" spans="2:16" ht="15">
      <c r="B152" s="16" t="s">
        <v>55</v>
      </c>
      <c r="C152" s="11">
        <v>3120</v>
      </c>
      <c r="D152" s="14">
        <f aca="true" t="shared" si="20" ref="D152:O152">D153+D154</f>
        <v>0</v>
      </c>
      <c r="E152" s="14">
        <f t="shared" si="20"/>
        <v>0</v>
      </c>
      <c r="F152" s="14">
        <f t="shared" si="20"/>
        <v>0</v>
      </c>
      <c r="G152" s="14">
        <f t="shared" si="20"/>
        <v>0</v>
      </c>
      <c r="H152" s="14">
        <f t="shared" si="20"/>
        <v>0</v>
      </c>
      <c r="I152" s="14">
        <f t="shared" si="20"/>
        <v>0</v>
      </c>
      <c r="J152" s="14">
        <f t="shared" si="20"/>
        <v>0</v>
      </c>
      <c r="K152" s="14">
        <f t="shared" si="20"/>
        <v>0</v>
      </c>
      <c r="L152" s="14">
        <f t="shared" si="20"/>
        <v>0</v>
      </c>
      <c r="M152" s="14">
        <f t="shared" si="20"/>
        <v>0</v>
      </c>
      <c r="N152" s="14">
        <f t="shared" si="20"/>
        <v>0</v>
      </c>
      <c r="O152" s="14">
        <f t="shared" si="20"/>
        <v>0</v>
      </c>
      <c r="P152" s="14">
        <f t="shared" si="19"/>
        <v>0</v>
      </c>
    </row>
    <row r="153" spans="2:16" ht="30">
      <c r="B153" s="13" t="s">
        <v>56</v>
      </c>
      <c r="C153" s="11">
        <v>3121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>
        <f t="shared" si="19"/>
        <v>0</v>
      </c>
    </row>
    <row r="154" spans="2:16" ht="30">
      <c r="B154" s="13" t="s">
        <v>57</v>
      </c>
      <c r="C154" s="11">
        <v>3122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>
        <f t="shared" si="19"/>
        <v>0</v>
      </c>
    </row>
    <row r="155" spans="2:16" ht="15">
      <c r="B155" s="13" t="s">
        <v>58</v>
      </c>
      <c r="C155" s="11">
        <v>3130</v>
      </c>
      <c r="D155" s="14">
        <f aca="true" t="shared" si="21" ref="D155:O155">D156+D157</f>
        <v>0</v>
      </c>
      <c r="E155" s="14">
        <f t="shared" si="21"/>
        <v>0</v>
      </c>
      <c r="F155" s="14">
        <f t="shared" si="21"/>
        <v>0</v>
      </c>
      <c r="G155" s="14">
        <f t="shared" si="21"/>
        <v>0</v>
      </c>
      <c r="H155" s="14">
        <f t="shared" si="21"/>
        <v>0</v>
      </c>
      <c r="I155" s="14">
        <f t="shared" si="21"/>
        <v>0</v>
      </c>
      <c r="J155" s="14">
        <f t="shared" si="21"/>
        <v>0</v>
      </c>
      <c r="K155" s="14">
        <f t="shared" si="21"/>
        <v>0</v>
      </c>
      <c r="L155" s="14">
        <f t="shared" si="21"/>
        <v>75000</v>
      </c>
      <c r="M155" s="14">
        <f t="shared" si="21"/>
        <v>0</v>
      </c>
      <c r="N155" s="14">
        <f t="shared" si="21"/>
        <v>0</v>
      </c>
      <c r="O155" s="14">
        <f t="shared" si="21"/>
        <v>19562.58</v>
      </c>
      <c r="P155" s="14">
        <f t="shared" si="19"/>
        <v>94562.58</v>
      </c>
    </row>
    <row r="156" spans="2:16" ht="30">
      <c r="B156" s="13" t="s">
        <v>59</v>
      </c>
      <c r="C156" s="11">
        <v>3131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>
        <f t="shared" si="19"/>
        <v>0</v>
      </c>
    </row>
    <row r="157" spans="2:16" ht="15">
      <c r="B157" s="13" t="s">
        <v>60</v>
      </c>
      <c r="C157" s="11">
        <v>3132</v>
      </c>
      <c r="D157" s="14"/>
      <c r="E157" s="14"/>
      <c r="F157" s="14"/>
      <c r="G157" s="14"/>
      <c r="H157" s="14"/>
      <c r="I157" s="14"/>
      <c r="J157" s="14"/>
      <c r="K157" s="14"/>
      <c r="L157" s="14">
        <v>75000</v>
      </c>
      <c r="M157" s="14"/>
      <c r="N157" s="14"/>
      <c r="O157" s="14">
        <v>19562.58</v>
      </c>
      <c r="P157" s="14">
        <f t="shared" si="19"/>
        <v>94562.58</v>
      </c>
    </row>
    <row r="158" spans="2:16" ht="15">
      <c r="B158" s="13" t="s">
        <v>61</v>
      </c>
      <c r="C158" s="11">
        <v>3140</v>
      </c>
      <c r="D158" s="14">
        <f aca="true" t="shared" si="22" ref="D158:O158">D159+D160+D161</f>
        <v>0</v>
      </c>
      <c r="E158" s="14">
        <f t="shared" si="22"/>
        <v>0</v>
      </c>
      <c r="F158" s="14">
        <f t="shared" si="22"/>
        <v>0</v>
      </c>
      <c r="G158" s="14">
        <f t="shared" si="22"/>
        <v>0</v>
      </c>
      <c r="H158" s="14">
        <f t="shared" si="22"/>
        <v>0</v>
      </c>
      <c r="I158" s="14">
        <f t="shared" si="22"/>
        <v>0</v>
      </c>
      <c r="J158" s="14">
        <f t="shared" si="22"/>
        <v>0</v>
      </c>
      <c r="K158" s="14">
        <f t="shared" si="22"/>
        <v>0</v>
      </c>
      <c r="L158" s="14">
        <f t="shared" si="22"/>
        <v>0</v>
      </c>
      <c r="M158" s="14">
        <f t="shared" si="22"/>
        <v>0</v>
      </c>
      <c r="N158" s="14">
        <f t="shared" si="22"/>
        <v>0</v>
      </c>
      <c r="O158" s="14">
        <f t="shared" si="22"/>
        <v>0</v>
      </c>
      <c r="P158" s="14">
        <f t="shared" si="19"/>
        <v>0</v>
      </c>
    </row>
    <row r="159" spans="2:16" ht="30">
      <c r="B159" s="13" t="s">
        <v>62</v>
      </c>
      <c r="C159" s="11">
        <v>3141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>
        <f t="shared" si="19"/>
        <v>0</v>
      </c>
    </row>
    <row r="160" spans="2:16" ht="30">
      <c r="B160" s="32" t="s">
        <v>93</v>
      </c>
      <c r="C160" s="11">
        <v>3142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>
        <f t="shared" si="19"/>
        <v>0</v>
      </c>
    </row>
    <row r="161" spans="2:16" ht="30">
      <c r="B161" s="13" t="s">
        <v>64</v>
      </c>
      <c r="C161" s="11">
        <v>3143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>
        <f t="shared" si="19"/>
        <v>0</v>
      </c>
    </row>
    <row r="163" spans="2:16" ht="15">
      <c r="B163" s="83" t="s">
        <v>156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</row>
    <row r="164" spans="2:16" ht="15">
      <c r="B164" s="85" t="s">
        <v>1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</row>
    <row r="165" spans="2:16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2:16" ht="24.75" customHeight="1">
      <c r="B166" s="86"/>
      <c r="C166" s="87"/>
      <c r="D166" s="82" t="s">
        <v>94</v>
      </c>
      <c r="E166" s="82" t="s">
        <v>95</v>
      </c>
      <c r="F166" s="82" t="s">
        <v>96</v>
      </c>
      <c r="G166" s="82" t="s">
        <v>97</v>
      </c>
      <c r="H166" s="82" t="s">
        <v>98</v>
      </c>
      <c r="I166" s="82" t="s">
        <v>96</v>
      </c>
      <c r="J166" s="81" t="s">
        <v>99</v>
      </c>
      <c r="K166" s="81" t="s">
        <v>100</v>
      </c>
      <c r="L166" s="82" t="s">
        <v>96</v>
      </c>
      <c r="M166" s="81" t="s">
        <v>101</v>
      </c>
      <c r="N166" s="81" t="s">
        <v>102</v>
      </c>
      <c r="O166" s="82" t="s">
        <v>96</v>
      </c>
      <c r="P166" s="91"/>
    </row>
    <row r="167" spans="2:16" ht="23.25" customHeight="1">
      <c r="B167" s="88"/>
      <c r="C167" s="89"/>
      <c r="D167" s="76"/>
      <c r="E167" s="81"/>
      <c r="F167" s="82"/>
      <c r="G167" s="76"/>
      <c r="H167" s="81"/>
      <c r="I167" s="82"/>
      <c r="J167" s="76"/>
      <c r="K167" s="81"/>
      <c r="L167" s="82"/>
      <c r="M167" s="76"/>
      <c r="N167" s="81"/>
      <c r="O167" s="82"/>
      <c r="P167" s="92"/>
    </row>
    <row r="168" spans="2:16" ht="15">
      <c r="B168" s="34" t="s">
        <v>157</v>
      </c>
      <c r="C168" s="35">
        <v>2025.4</v>
      </c>
      <c r="D168" s="36"/>
      <c r="E168" s="37"/>
      <c r="F168" s="38"/>
      <c r="G168" s="39"/>
      <c r="H168" s="37"/>
      <c r="I168" s="38"/>
      <c r="J168" s="39"/>
      <c r="K168" s="37"/>
      <c r="L168" s="38"/>
      <c r="M168" s="39"/>
      <c r="N168" s="37"/>
      <c r="O168" s="40"/>
      <c r="P168" s="41"/>
    </row>
    <row r="169" spans="2:16" ht="15">
      <c r="B169" s="42"/>
      <c r="C169" s="43"/>
      <c r="D169" s="44"/>
      <c r="E169" s="37"/>
      <c r="F169" s="38"/>
      <c r="G169" s="45"/>
      <c r="H169" s="37"/>
      <c r="I169" s="38"/>
      <c r="J169" s="46"/>
      <c r="K169" s="37"/>
      <c r="L169" s="38"/>
      <c r="M169" s="46"/>
      <c r="N169" s="37"/>
      <c r="O169" s="40"/>
      <c r="P169" s="41"/>
    </row>
    <row r="170" spans="2:16" ht="15">
      <c r="B170" s="42"/>
      <c r="C170" s="43"/>
      <c r="D170" s="47"/>
      <c r="E170" s="37"/>
      <c r="F170" s="38"/>
      <c r="G170" s="46"/>
      <c r="H170" s="37"/>
      <c r="I170" s="38"/>
      <c r="J170" s="46"/>
      <c r="K170" s="37"/>
      <c r="L170" s="38"/>
      <c r="M170" s="46"/>
      <c r="N170" s="37"/>
      <c r="O170" s="40"/>
      <c r="P170" s="41"/>
    </row>
    <row r="171" spans="2:16" ht="15">
      <c r="B171" s="42"/>
      <c r="C171" s="48"/>
      <c r="D171" s="44"/>
      <c r="E171" s="49"/>
      <c r="F171" s="50"/>
      <c r="G171" s="51"/>
      <c r="H171" s="49"/>
      <c r="I171" s="50"/>
      <c r="J171" s="51"/>
      <c r="K171" s="49"/>
      <c r="L171" s="50"/>
      <c r="M171" s="51"/>
      <c r="N171" s="49"/>
      <c r="O171" s="52"/>
      <c r="P171" s="53"/>
    </row>
    <row r="172" spans="2:16" ht="15">
      <c r="B172" s="54"/>
      <c r="C172" s="48"/>
      <c r="D172" s="55"/>
      <c r="E172" s="56"/>
      <c r="F172" s="57"/>
      <c r="G172" s="55"/>
      <c r="H172" s="56"/>
      <c r="I172" s="57"/>
      <c r="J172" s="55"/>
      <c r="K172" s="56"/>
      <c r="L172" s="57"/>
      <c r="M172" s="55"/>
      <c r="N172" s="56"/>
      <c r="O172" s="58"/>
      <c r="P172" s="43"/>
    </row>
    <row r="173" spans="5:15" ht="12.75">
      <c r="E173" s="59" t="s">
        <v>103</v>
      </c>
      <c r="F173" s="12">
        <f>C168+D168+D169+D170+D171+D172-E168-E169-E170-E171-E172</f>
        <v>2025.4</v>
      </c>
      <c r="H173" s="59" t="s">
        <v>104</v>
      </c>
      <c r="I173" s="12">
        <f>F173+G168+G169+G170+G171+G172-H168-H169-H170-H171-H172</f>
        <v>2025.4</v>
      </c>
      <c r="K173" s="59" t="s">
        <v>105</v>
      </c>
      <c r="L173" s="12">
        <f>I173+J168+J169+J170+J171+J172-K168-K169-K170-K171-K172</f>
        <v>2025.4</v>
      </c>
      <c r="N173" s="59" t="s">
        <v>106</v>
      </c>
      <c r="O173" s="12">
        <f>L173+M168+M169+M170+M171+M172-N168-N169-N170-N171-N172</f>
        <v>2025.4</v>
      </c>
    </row>
    <row r="174" spans="4:15" ht="12.75">
      <c r="D174" s="81" t="s">
        <v>107</v>
      </c>
      <c r="E174" s="81" t="s">
        <v>108</v>
      </c>
      <c r="F174" s="82" t="s">
        <v>96</v>
      </c>
      <c r="G174" s="81" t="s">
        <v>109</v>
      </c>
      <c r="H174" s="81" t="s">
        <v>110</v>
      </c>
      <c r="I174" s="82" t="s">
        <v>96</v>
      </c>
      <c r="J174" s="81" t="s">
        <v>111</v>
      </c>
      <c r="K174" s="81" t="s">
        <v>112</v>
      </c>
      <c r="L174" s="82" t="s">
        <v>96</v>
      </c>
      <c r="M174" s="81" t="s">
        <v>113</v>
      </c>
      <c r="N174" s="81" t="s">
        <v>114</v>
      </c>
      <c r="O174" s="82" t="s">
        <v>96</v>
      </c>
    </row>
    <row r="175" spans="4:15" ht="35.25" customHeight="1">
      <c r="D175" s="81"/>
      <c r="E175" s="81"/>
      <c r="F175" s="82"/>
      <c r="G175" s="81"/>
      <c r="H175" s="81"/>
      <c r="I175" s="82"/>
      <c r="J175" s="81"/>
      <c r="K175" s="81"/>
      <c r="L175" s="82"/>
      <c r="M175" s="81"/>
      <c r="N175" s="81"/>
      <c r="O175" s="82"/>
    </row>
    <row r="176" spans="4:15" ht="15">
      <c r="D176" s="58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4:15" ht="15">
      <c r="D177" s="58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</row>
    <row r="178" spans="4:15" ht="15">
      <c r="D178" s="58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4:15" ht="15">
      <c r="D179" s="60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</row>
    <row r="180" spans="4:15" ht="15"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</row>
    <row r="181" spans="5:15" ht="12.75">
      <c r="E181" s="59" t="s">
        <v>115</v>
      </c>
      <c r="F181" s="12">
        <f>O173+D176+D177+D178+D179+D180-E176-E177-E178-E179-E180</f>
        <v>2025.4</v>
      </c>
      <c r="H181" s="59" t="s">
        <v>116</v>
      </c>
      <c r="I181" s="12">
        <f>F181+G176+G177+G178+G179+G180-H176-H177-H178-H179-H180</f>
        <v>2025.4</v>
      </c>
      <c r="K181" s="59" t="s">
        <v>117</v>
      </c>
      <c r="L181" s="12">
        <f>I181+J176+J177+J178+J179+J180-K176-K177-K178-K179-K180</f>
        <v>2025.4</v>
      </c>
      <c r="N181" s="59" t="s">
        <v>158</v>
      </c>
      <c r="O181" s="12">
        <f>L181+M176+M177+M178+M179+M180-N176-N177-N178-N179-N180</f>
        <v>2025.4</v>
      </c>
    </row>
    <row r="182" spans="4:15" ht="12.75">
      <c r="D182" s="81" t="s">
        <v>118</v>
      </c>
      <c r="E182" s="81" t="s">
        <v>119</v>
      </c>
      <c r="F182" s="82" t="s">
        <v>96</v>
      </c>
      <c r="G182" s="81" t="s">
        <v>120</v>
      </c>
      <c r="H182" s="81" t="s">
        <v>121</v>
      </c>
      <c r="I182" s="82" t="s">
        <v>96</v>
      </c>
      <c r="J182" s="81" t="s">
        <v>122</v>
      </c>
      <c r="K182" s="81" t="s">
        <v>123</v>
      </c>
      <c r="L182" s="82" t="s">
        <v>96</v>
      </c>
      <c r="M182" s="81" t="s">
        <v>124</v>
      </c>
      <c r="N182" s="81" t="s">
        <v>125</v>
      </c>
      <c r="O182" s="82" t="s">
        <v>96</v>
      </c>
    </row>
    <row r="183" spans="4:15" ht="33.75" customHeight="1">
      <c r="D183" s="81"/>
      <c r="E183" s="81"/>
      <c r="F183" s="82"/>
      <c r="G183" s="81"/>
      <c r="H183" s="81"/>
      <c r="I183" s="82"/>
      <c r="J183" s="81"/>
      <c r="K183" s="81"/>
      <c r="L183" s="82"/>
      <c r="M183" s="81"/>
      <c r="N183" s="81"/>
      <c r="O183" s="82"/>
    </row>
    <row r="184" spans="4:15" ht="15">
      <c r="D184" s="61"/>
      <c r="E184" s="61"/>
      <c r="F184" s="62"/>
      <c r="G184" s="61"/>
      <c r="H184" s="61"/>
      <c r="I184" s="62"/>
      <c r="J184" s="61"/>
      <c r="K184" s="61"/>
      <c r="L184" s="62"/>
      <c r="M184" s="61"/>
      <c r="N184" s="61"/>
      <c r="O184" s="62"/>
    </row>
    <row r="185" spans="4:15" ht="15">
      <c r="D185" s="61"/>
      <c r="E185" s="61"/>
      <c r="F185" s="62"/>
      <c r="G185" s="61"/>
      <c r="H185" s="61"/>
      <c r="I185" s="62"/>
      <c r="J185" s="63"/>
      <c r="K185" s="61"/>
      <c r="L185" s="62"/>
      <c r="M185" s="61"/>
      <c r="N185" s="61"/>
      <c r="O185" s="62"/>
    </row>
    <row r="186" spans="4:15" ht="15">
      <c r="D186" s="58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4:15" ht="15">
      <c r="D187" s="60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</row>
    <row r="188" spans="4:15" ht="15"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</row>
    <row r="189" spans="5:15" ht="12.75">
      <c r="E189" s="59" t="s">
        <v>126</v>
      </c>
      <c r="F189" s="12">
        <f>O181+D184+D185+D186+D187+D188-E184-E185-E186-E187-E188</f>
        <v>2025.4</v>
      </c>
      <c r="H189" s="59" t="s">
        <v>127</v>
      </c>
      <c r="I189" s="12">
        <f>F189+G184+G185+G186+G187+G188-H184-H185-H186-H187-H188</f>
        <v>2025.4</v>
      </c>
      <c r="K189" s="59" t="s">
        <v>128</v>
      </c>
      <c r="L189" s="12"/>
      <c r="N189" s="59" t="s">
        <v>159</v>
      </c>
      <c r="O189" s="12">
        <v>2025.4</v>
      </c>
    </row>
    <row r="190" spans="2:16" ht="15">
      <c r="B190" s="83" t="s">
        <v>151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</row>
    <row r="191" spans="2:16" ht="15">
      <c r="B191" s="85" t="s">
        <v>1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</row>
    <row r="192" spans="2:16" ht="1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86" t="s">
        <v>129</v>
      </c>
      <c r="C193" s="87"/>
      <c r="D193" s="81" t="s">
        <v>130</v>
      </c>
      <c r="E193" s="76" t="s">
        <v>131</v>
      </c>
      <c r="F193" s="78" t="s">
        <v>132</v>
      </c>
      <c r="G193" s="78" t="s">
        <v>133</v>
      </c>
      <c r="H193" s="78" t="s">
        <v>134</v>
      </c>
      <c r="I193" s="78" t="s">
        <v>135</v>
      </c>
      <c r="J193" s="78" t="s">
        <v>136</v>
      </c>
      <c r="K193" s="78" t="s">
        <v>137</v>
      </c>
      <c r="L193" s="78" t="s">
        <v>152</v>
      </c>
      <c r="M193" s="76" t="s">
        <v>138</v>
      </c>
      <c r="N193" s="76" t="s">
        <v>139</v>
      </c>
      <c r="O193" s="78" t="s">
        <v>140</v>
      </c>
      <c r="P193" s="79" t="s">
        <v>141</v>
      </c>
    </row>
    <row r="194" spans="2:16" ht="20.25" customHeight="1">
      <c r="B194" s="88"/>
      <c r="C194" s="89"/>
      <c r="D194" s="81"/>
      <c r="E194" s="90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80"/>
    </row>
    <row r="195" spans="2:16" ht="15">
      <c r="B195" s="70" t="s">
        <v>142</v>
      </c>
      <c r="C195" s="71"/>
      <c r="D195" s="27"/>
      <c r="E195" s="64"/>
      <c r="F195" s="27"/>
      <c r="G195" s="27"/>
      <c r="H195" s="27"/>
      <c r="I195" s="27"/>
      <c r="J195" s="27"/>
      <c r="K195" s="27"/>
      <c r="L195" s="27">
        <v>2427</v>
      </c>
      <c r="M195" s="27"/>
      <c r="N195" s="27"/>
      <c r="O195" s="27"/>
      <c r="P195" s="27">
        <f>D195+E195+F195+G195+H195+I195+J195+K195+L195+M195+N195+O195</f>
        <v>2427</v>
      </c>
    </row>
    <row r="196" spans="2:16" ht="15">
      <c r="B196" s="70" t="s">
        <v>143</v>
      </c>
      <c r="C196" s="71"/>
      <c r="D196" s="12"/>
      <c r="E196" s="12"/>
      <c r="F196" s="12"/>
      <c r="G196" s="12"/>
      <c r="H196" s="12"/>
      <c r="I196" s="12"/>
      <c r="J196" s="12"/>
      <c r="K196" s="12"/>
      <c r="L196" s="12">
        <v>60485</v>
      </c>
      <c r="M196" s="12"/>
      <c r="N196" s="12"/>
      <c r="O196" s="12"/>
      <c r="P196" s="27">
        <f aca="true" t="shared" si="23" ref="P196:P217">D196+E196+F196+G196+H196+I196+J196+K196+L196+M196+N196+O196</f>
        <v>60485</v>
      </c>
    </row>
    <row r="197" spans="2:16" ht="15">
      <c r="B197" s="70" t="s">
        <v>153</v>
      </c>
      <c r="C197" s="71"/>
      <c r="D197" s="65"/>
      <c r="E197" s="12"/>
      <c r="F197" s="12"/>
      <c r="G197" s="12"/>
      <c r="H197" s="12"/>
      <c r="I197" s="12"/>
      <c r="J197" s="12"/>
      <c r="K197" s="12"/>
      <c r="L197" s="12">
        <v>440</v>
      </c>
      <c r="M197" s="12"/>
      <c r="N197" s="12"/>
      <c r="O197" s="12"/>
      <c r="P197" s="27">
        <f t="shared" si="23"/>
        <v>440</v>
      </c>
    </row>
    <row r="198" spans="2:16" ht="15">
      <c r="B198" s="70" t="s">
        <v>154</v>
      </c>
      <c r="C198" s="71"/>
      <c r="D198" s="12"/>
      <c r="E198" s="27"/>
      <c r="F198" s="27"/>
      <c r="G198" s="27"/>
      <c r="H198" s="27"/>
      <c r="I198" s="27"/>
      <c r="J198" s="27"/>
      <c r="K198" s="27"/>
      <c r="L198" s="27">
        <v>1491.9</v>
      </c>
      <c r="M198" s="27"/>
      <c r="N198" s="27"/>
      <c r="O198" s="27"/>
      <c r="P198" s="27">
        <f t="shared" si="23"/>
        <v>1491.9</v>
      </c>
    </row>
    <row r="199" spans="2:16" ht="15">
      <c r="B199" s="70" t="s">
        <v>155</v>
      </c>
      <c r="C199" s="71"/>
      <c r="D199" s="12"/>
      <c r="E199" s="27"/>
      <c r="F199" s="27"/>
      <c r="G199" s="27"/>
      <c r="H199" s="27"/>
      <c r="I199" s="27"/>
      <c r="J199" s="27"/>
      <c r="K199" s="27"/>
      <c r="L199" s="27">
        <v>500</v>
      </c>
      <c r="M199" s="27"/>
      <c r="N199" s="27"/>
      <c r="O199" s="27"/>
      <c r="P199" s="27">
        <f t="shared" si="23"/>
        <v>500</v>
      </c>
    </row>
    <row r="200" spans="2:16" ht="15">
      <c r="B200" s="74"/>
      <c r="C200" s="75"/>
      <c r="D200" s="12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>
        <f t="shared" si="23"/>
        <v>0</v>
      </c>
    </row>
    <row r="201" spans="2:16" ht="15">
      <c r="B201" s="70"/>
      <c r="C201" s="71"/>
      <c r="D201" s="12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>
        <f t="shared" si="23"/>
        <v>0</v>
      </c>
    </row>
    <row r="202" spans="2:16" ht="15">
      <c r="B202" s="70"/>
      <c r="C202" s="71"/>
      <c r="D202" s="12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>
        <f t="shared" si="23"/>
        <v>0</v>
      </c>
    </row>
    <row r="203" spans="2:16" ht="15">
      <c r="B203" s="70"/>
      <c r="C203" s="71"/>
      <c r="D203" s="12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>
        <f t="shared" si="23"/>
        <v>0</v>
      </c>
    </row>
    <row r="204" spans="2:16" ht="15">
      <c r="B204" s="70"/>
      <c r="C204" s="71"/>
      <c r="D204" s="12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>
        <f t="shared" si="23"/>
        <v>0</v>
      </c>
    </row>
    <row r="205" spans="2:16" ht="15">
      <c r="B205" s="70"/>
      <c r="C205" s="71"/>
      <c r="D205" s="12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>
        <f t="shared" si="23"/>
        <v>0</v>
      </c>
    </row>
    <row r="206" spans="2:16" ht="15">
      <c r="B206" s="72"/>
      <c r="C206" s="73"/>
      <c r="D206" s="12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>
        <f t="shared" si="23"/>
        <v>0</v>
      </c>
    </row>
    <row r="207" spans="2:16" ht="15">
      <c r="B207" s="72"/>
      <c r="C207" s="73"/>
      <c r="D207" s="12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>
        <f t="shared" si="23"/>
        <v>0</v>
      </c>
    </row>
    <row r="208" spans="2:16" ht="15">
      <c r="B208" s="72"/>
      <c r="C208" s="73"/>
      <c r="D208" s="12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>
        <f t="shared" si="23"/>
        <v>0</v>
      </c>
    </row>
    <row r="209" spans="2:16" ht="15">
      <c r="B209" s="72"/>
      <c r="C209" s="73"/>
      <c r="D209" s="12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>
        <f t="shared" si="23"/>
        <v>0</v>
      </c>
    </row>
    <row r="210" spans="2:16" ht="15">
      <c r="B210" s="66"/>
      <c r="C210" s="67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27">
        <f t="shared" si="23"/>
        <v>0</v>
      </c>
    </row>
    <row r="211" spans="2:16" ht="15">
      <c r="B211" s="66"/>
      <c r="C211" s="67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27">
        <f t="shared" si="23"/>
        <v>0</v>
      </c>
    </row>
    <row r="212" spans="2:16" ht="15">
      <c r="B212" s="66"/>
      <c r="C212" s="67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27">
        <f t="shared" si="23"/>
        <v>0</v>
      </c>
    </row>
    <row r="213" spans="2:16" ht="15">
      <c r="B213" s="66"/>
      <c r="C213" s="67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27">
        <f t="shared" si="23"/>
        <v>0</v>
      </c>
    </row>
    <row r="214" spans="2:16" ht="15">
      <c r="B214" s="66"/>
      <c r="C214" s="67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27">
        <f t="shared" si="23"/>
        <v>0</v>
      </c>
    </row>
    <row r="215" spans="2:16" ht="15">
      <c r="B215" s="66"/>
      <c r="C215" s="67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27">
        <f t="shared" si="23"/>
        <v>0</v>
      </c>
    </row>
    <row r="216" spans="2:16" ht="15">
      <c r="B216" s="66"/>
      <c r="C216" s="67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27">
        <f t="shared" si="23"/>
        <v>0</v>
      </c>
    </row>
    <row r="217" spans="2:16" ht="15">
      <c r="B217" s="68"/>
      <c r="C217" s="67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27">
        <f t="shared" si="23"/>
        <v>0</v>
      </c>
    </row>
    <row r="218" spans="4:16" ht="12.75">
      <c r="D218" s="12">
        <f>SUM(D195:D216)</f>
        <v>0</v>
      </c>
      <c r="E218" s="12">
        <f aca="true" t="shared" si="24" ref="E218:J218">SUM(E195:E216)</f>
        <v>0</v>
      </c>
      <c r="F218" s="12">
        <f t="shared" si="24"/>
        <v>0</v>
      </c>
      <c r="G218" s="12">
        <f t="shared" si="24"/>
        <v>0</v>
      </c>
      <c r="H218" s="12">
        <f t="shared" si="24"/>
        <v>0</v>
      </c>
      <c r="I218" s="12">
        <f t="shared" si="24"/>
        <v>0</v>
      </c>
      <c r="J218" s="12">
        <f t="shared" si="24"/>
        <v>0</v>
      </c>
      <c r="K218" s="12">
        <f aca="true" t="shared" si="25" ref="K218:P218">SUM(K195:K217)</f>
        <v>0</v>
      </c>
      <c r="L218" s="12">
        <f t="shared" si="25"/>
        <v>65343.9</v>
      </c>
      <c r="M218" s="12">
        <f t="shared" si="25"/>
        <v>0</v>
      </c>
      <c r="N218" s="12">
        <f t="shared" si="25"/>
        <v>0</v>
      </c>
      <c r="O218" s="12">
        <f t="shared" si="25"/>
        <v>0</v>
      </c>
      <c r="P218" s="12">
        <f t="shared" si="25"/>
        <v>65343.9</v>
      </c>
    </row>
    <row r="219" spans="2:16" ht="1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968503937007874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123</cp:lastModifiedBy>
  <dcterms:created xsi:type="dcterms:W3CDTF">2021-11-17T14:55:56Z</dcterms:created>
  <dcterms:modified xsi:type="dcterms:W3CDTF">2023-02-09T14:31:58Z</dcterms:modified>
  <cp:category/>
  <cp:version/>
  <cp:contentType/>
  <cp:contentStatus/>
</cp:coreProperties>
</file>